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0" yWindow="60" windowWidth="15600" windowHeight="11445"/>
  </bookViews>
  <sheets>
    <sheet name="December_2020" sheetId="1" r:id="rId1"/>
  </sheets>
  <calcPr calcId="124519"/>
  <webPublishing codePage="1252"/>
  <fileRecoveryPr autoRecover="0"/>
</workbook>
</file>

<file path=xl/calcChain.xml><?xml version="1.0" encoding="utf-8"?>
<calcChain xmlns="http://schemas.openxmlformats.org/spreadsheetml/2006/main">
  <c r="K30" i="1"/>
  <c r="J30"/>
  <c r="I30"/>
  <c r="H30"/>
  <c r="F30"/>
  <c r="D30"/>
  <c r="C30"/>
  <c r="J29"/>
  <c r="G29"/>
  <c r="E29"/>
  <c r="J28"/>
  <c r="G28"/>
  <c r="E28"/>
  <c r="J27"/>
  <c r="E27"/>
  <c r="G27" s="1"/>
  <c r="J26"/>
  <c r="G26"/>
  <c r="E26"/>
  <c r="J25"/>
  <c r="G25"/>
  <c r="E25"/>
  <c r="J24"/>
  <c r="G24"/>
  <c r="E24"/>
  <c r="J23"/>
  <c r="E23"/>
  <c r="G23" s="1"/>
  <c r="J22"/>
  <c r="G22"/>
  <c r="E22"/>
  <c r="J21"/>
  <c r="G21"/>
  <c r="E21"/>
  <c r="J20"/>
  <c r="G20"/>
  <c r="E20"/>
  <c r="J19"/>
  <c r="E19"/>
  <c r="G19" s="1"/>
  <c r="J18"/>
  <c r="G18"/>
  <c r="E18"/>
  <c r="J17"/>
  <c r="G17"/>
  <c r="E17"/>
  <c r="J16"/>
  <c r="G16"/>
  <c r="E16"/>
  <c r="J15"/>
  <c r="E15"/>
  <c r="G15" s="1"/>
  <c r="J14"/>
  <c r="G14"/>
  <c r="E14"/>
  <c r="J13"/>
  <c r="G13"/>
  <c r="E13"/>
  <c r="J12"/>
  <c r="G12"/>
  <c r="E12"/>
  <c r="J11"/>
  <c r="E11"/>
  <c r="E30" s="1"/>
  <c r="J10"/>
  <c r="G10"/>
  <c r="E10"/>
  <c r="J9"/>
  <c r="G9"/>
  <c r="E9"/>
  <c r="G30" l="1"/>
  <c r="G11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<sst xmlns="http://schemas.openxmlformats.org/spreadsheetml/2006/main" count="40" uniqueCount="40">
  <si>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</si>
  <si>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</si>
  <si>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</si>
  <si>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</si>
  <si>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</si>
  <si>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yet to be released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</si>
  <si>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</si>
  <si>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</si>
  <si>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</si>
  <si>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</si>
  <si>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</si>
  <si>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</si>
  <si>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</si>
  <si>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</si>
  <si>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</si>
  <si>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</si>
  <si>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</si>
  <si>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</si>
  <si>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</si>
  <si>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</si>
  <si>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</si>
  <si>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</si>
  <si>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</si>
  <si>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</si>
  <si>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</si>
  <si>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</si>
  <si>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</si>
  <si>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</si>
  <si>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Format: D2</t>
  </si>
  <si>
    <t>Name of State: Karnataka</t>
  </si>
  <si>
    <t>Name of Discom: GESCOM</t>
  </si>
  <si>
    <t>Sl. No</t>
  </si>
  <si>
    <t>Level of Monitoring: PFC/MoP</t>
  </si>
  <si>
    <t>Connections released by IT system (Nos.)</t>
  </si>
  <si>
    <t>Total</t>
  </si>
  <si>
    <t xml:space="preserve">% of Connection released within SERC time limit </t>
  </si>
  <si>
    <t>Reporting Month:…. December'2020</t>
  </si>
  <si>
    <t>Period: 1 Month ( 1st November'2020 to 31th November'2020)</t>
  </si>
  <si>
    <t>Sahapur</t>
  </si>
  <si>
    <t>Basavkalyan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</si>
</sst>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8">
    <font>
      <sz val="10"/>
      <color theme="1"/>
      <name val="Tahoma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164" fontId="6" fillId="0" borderId="3" xfId="0" applyNumberFormat="1" applyFont="1" applyBorder="1" applyAlignment="1">
      <alignment horizontal="left"/>
    </xf>
    <xf numFmtId="0" fontId="7" fillId="0" borderId="2" xfId="0" applyFont="1" applyBorder="1"/>
    <xf numFmtId="0" fontId="1" fillId="2" borderId="11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topLeftCell="A7" zoomScale="78" zoomScaleNormal="78" workbookViewId="0">
      <selection activeCell="B10" sqref="B10"/>
    </sheetView>
  </sheetViews>
  <sheetFormatPr defaultColWidth="17.7109375" defaultRowHeight="12.75" customHeight="1"/>
  <cols>
    <col min="1" max="1" width="8.42578125" style="1" customWidth="1"/>
    <col min="2" max="2" width="17.28515625" style="1" customWidth="1"/>
    <col min="3" max="16384" width="17.7109375" style="1"/>
  </cols>
  <sheetData>
    <row r="1" spans="1:11" ht="21" customHeight="1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21" customHeight="1">
      <c r="A2" s="30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ht="21" customHeight="1">
      <c r="A3" s="24" t="s">
        <v>28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21" customHeight="1">
      <c r="A4" s="14" t="s">
        <v>29</v>
      </c>
      <c r="B4" s="8"/>
      <c r="C4" s="9"/>
      <c r="D4" s="9"/>
      <c r="E4" s="9"/>
      <c r="F4" s="9"/>
      <c r="G4" s="9"/>
      <c r="H4" s="9"/>
      <c r="I4" s="9"/>
      <c r="J4" s="9"/>
      <c r="K4" s="15"/>
    </row>
    <row r="5" spans="1:11" ht="21" customHeight="1">
      <c r="A5" s="14" t="s">
        <v>30</v>
      </c>
      <c r="B5" s="8"/>
      <c r="C5" s="8"/>
      <c r="D5" s="9"/>
      <c r="E5" s="9"/>
      <c r="F5" s="9"/>
      <c r="G5" s="8"/>
      <c r="H5" s="10"/>
      <c r="I5" s="11"/>
      <c r="J5" s="11"/>
      <c r="K5" s="16"/>
    </row>
    <row r="6" spans="1:11" ht="21" customHeight="1">
      <c r="A6" s="14" t="s">
        <v>36</v>
      </c>
      <c r="B6" s="8"/>
      <c r="C6" s="8"/>
      <c r="D6" s="9"/>
      <c r="E6" s="9"/>
      <c r="F6" s="9"/>
      <c r="G6" s="8"/>
      <c r="H6" s="10"/>
      <c r="I6" s="11"/>
      <c r="J6" s="11"/>
      <c r="K6" s="16"/>
    </row>
    <row r="7" spans="1:11" s="2" customFormat="1" ht="30" customHeight="1">
      <c r="A7" s="17" t="s">
        <v>37</v>
      </c>
      <c r="B7" s="8"/>
      <c r="C7" s="8"/>
      <c r="D7" s="9"/>
      <c r="E7" s="9"/>
      <c r="F7" s="9"/>
      <c r="G7" s="8"/>
      <c r="H7" s="10"/>
      <c r="I7" s="11"/>
      <c r="J7" s="11"/>
      <c r="K7" s="16"/>
    </row>
    <row r="8" spans="1:11" s="2" customFormat="1" ht="97.5" customHeight="1">
      <c r="A8" s="5" t="s">
        <v>31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35</v>
      </c>
      <c r="K8" s="6" t="s">
        <v>33</v>
      </c>
    </row>
    <row r="9" spans="1:11" ht="21" customHeight="1">
      <c r="A9" s="7">
        <v>1</v>
      </c>
      <c r="B9" s="4" t="s">
        <v>8</v>
      </c>
      <c r="C9" s="4">
        <v>188</v>
      </c>
      <c r="D9" s="4">
        <v>40</v>
      </c>
      <c r="E9" s="21">
        <f>D9+C9</f>
        <v>228</v>
      </c>
      <c r="F9" s="4">
        <v>93</v>
      </c>
      <c r="G9" s="21">
        <f>E9-F9</f>
        <v>135</v>
      </c>
      <c r="H9" s="4">
        <v>92</v>
      </c>
      <c r="I9" s="4">
        <v>1</v>
      </c>
      <c r="J9" s="20">
        <f>(H9/F9)*100</f>
        <v>98.924731182795696</v>
      </c>
      <c r="K9" s="4">
        <v>93</v>
      </c>
    </row>
    <row r="10" spans="1:11" ht="21" customHeight="1">
      <c r="A10" s="7">
        <v>2</v>
      </c>
      <c r="B10" s="4" t="s">
        <v>39</v>
      </c>
      <c r="C10" s="4">
        <v>580</v>
      </c>
      <c r="D10" s="4">
        <v>104</v>
      </c>
      <c r="E10" s="21">
        <f t="shared" ref="E10:E29" si="0">D10+C10</f>
        <v>684</v>
      </c>
      <c r="F10" s="4">
        <v>87</v>
      </c>
      <c r="G10" s="21">
        <f t="shared" ref="G10:G29" si="1">E10-F10</f>
        <v>597</v>
      </c>
      <c r="H10" s="4">
        <v>11</v>
      </c>
      <c r="I10" s="4">
        <v>76</v>
      </c>
      <c r="J10" s="20">
        <f t="shared" ref="J10:J29" si="2">(H10/F10)*100</f>
        <v>12.643678160919542</v>
      </c>
      <c r="K10" s="4">
        <v>87</v>
      </c>
    </row>
    <row r="11" spans="1:11" ht="21" customHeight="1">
      <c r="A11" s="7">
        <v>3</v>
      </c>
      <c r="B11" s="4" t="s">
        <v>9</v>
      </c>
      <c r="C11" s="4">
        <v>1323</v>
      </c>
      <c r="D11" s="4">
        <v>735</v>
      </c>
      <c r="E11" s="21">
        <f t="shared" si="0"/>
        <v>2058</v>
      </c>
      <c r="F11" s="4">
        <v>647</v>
      </c>
      <c r="G11" s="21">
        <f t="shared" si="1"/>
        <v>1411</v>
      </c>
      <c r="H11" s="4">
        <v>611</v>
      </c>
      <c r="I11" s="4">
        <v>36</v>
      </c>
      <c r="J11" s="20">
        <f t="shared" si="2"/>
        <v>94.435857805255026</v>
      </c>
      <c r="K11" s="4">
        <v>647</v>
      </c>
    </row>
    <row r="12" spans="1:11" ht="19.5" customHeight="1">
      <c r="A12" s="7">
        <v>4</v>
      </c>
      <c r="B12" s="4" t="s">
        <v>10</v>
      </c>
      <c r="C12" s="4">
        <v>504</v>
      </c>
      <c r="D12" s="4">
        <v>68</v>
      </c>
      <c r="E12" s="21">
        <f t="shared" si="0"/>
        <v>572</v>
      </c>
      <c r="F12" s="4">
        <v>88</v>
      </c>
      <c r="G12" s="21">
        <f t="shared" si="1"/>
        <v>484</v>
      </c>
      <c r="H12" s="4">
        <v>72</v>
      </c>
      <c r="I12" s="4">
        <v>16</v>
      </c>
      <c r="J12" s="20">
        <f t="shared" si="2"/>
        <v>81.818181818181827</v>
      </c>
      <c r="K12" s="4">
        <v>88</v>
      </c>
    </row>
    <row r="13" spans="1:11" ht="21" customHeight="1">
      <c r="A13" s="7">
        <v>5</v>
      </c>
      <c r="B13" s="4" t="s">
        <v>11</v>
      </c>
      <c r="C13" s="4">
        <v>2165</v>
      </c>
      <c r="D13" s="4">
        <v>530</v>
      </c>
      <c r="E13" s="21">
        <f t="shared" si="0"/>
        <v>2695</v>
      </c>
      <c r="F13" s="4">
        <v>376</v>
      </c>
      <c r="G13" s="21">
        <f t="shared" si="1"/>
        <v>2319</v>
      </c>
      <c r="H13" s="4">
        <v>335</v>
      </c>
      <c r="I13" s="4">
        <v>41</v>
      </c>
      <c r="J13" s="20">
        <f t="shared" si="2"/>
        <v>89.09574468085107</v>
      </c>
      <c r="K13" s="4">
        <v>376</v>
      </c>
    </row>
    <row r="14" spans="1:11" ht="21" customHeight="1">
      <c r="A14" s="7">
        <v>6</v>
      </c>
      <c r="B14" s="4" t="s">
        <v>12</v>
      </c>
      <c r="C14" s="4">
        <v>534</v>
      </c>
      <c r="D14" s="4">
        <v>110</v>
      </c>
      <c r="E14" s="21">
        <f t="shared" si="0"/>
        <v>644</v>
      </c>
      <c r="F14" s="4">
        <v>86</v>
      </c>
      <c r="G14" s="21">
        <f t="shared" si="1"/>
        <v>558</v>
      </c>
      <c r="H14" s="4">
        <v>71</v>
      </c>
      <c r="I14" s="4">
        <v>15</v>
      </c>
      <c r="J14" s="20">
        <f t="shared" si="2"/>
        <v>82.558139534883722</v>
      </c>
      <c r="K14" s="4">
        <v>86</v>
      </c>
    </row>
    <row r="15" spans="1:11" ht="21" customHeight="1">
      <c r="A15" s="7">
        <v>7</v>
      </c>
      <c r="B15" s="4" t="s">
        <v>13</v>
      </c>
      <c r="C15" s="4">
        <v>5317</v>
      </c>
      <c r="D15" s="4">
        <v>1037</v>
      </c>
      <c r="E15" s="21">
        <f t="shared" si="0"/>
        <v>6354</v>
      </c>
      <c r="F15" s="4">
        <v>640</v>
      </c>
      <c r="G15" s="21">
        <f t="shared" si="1"/>
        <v>5714</v>
      </c>
      <c r="H15" s="4">
        <v>537</v>
      </c>
      <c r="I15" s="4">
        <v>103</v>
      </c>
      <c r="J15" s="20">
        <f t="shared" si="2"/>
        <v>83.90625</v>
      </c>
      <c r="K15" s="4">
        <v>640</v>
      </c>
    </row>
    <row r="16" spans="1:11" ht="21" customHeight="1">
      <c r="A16" s="7">
        <v>8</v>
      </c>
      <c r="B16" s="4" t="s">
        <v>14</v>
      </c>
      <c r="C16" s="4">
        <v>876</v>
      </c>
      <c r="D16" s="4">
        <v>231</v>
      </c>
      <c r="E16" s="21">
        <f t="shared" si="0"/>
        <v>1107</v>
      </c>
      <c r="F16" s="4">
        <v>147</v>
      </c>
      <c r="G16" s="21">
        <f t="shared" si="1"/>
        <v>960</v>
      </c>
      <c r="H16" s="4">
        <v>136</v>
      </c>
      <c r="I16" s="4">
        <v>11</v>
      </c>
      <c r="J16" s="20">
        <f t="shared" si="2"/>
        <v>92.517006802721085</v>
      </c>
      <c r="K16" s="4">
        <v>147</v>
      </c>
    </row>
    <row r="17" spans="1:11" ht="21" customHeight="1">
      <c r="A17" s="7">
        <v>9</v>
      </c>
      <c r="B17" s="4" t="s">
        <v>15</v>
      </c>
      <c r="C17" s="4">
        <v>144</v>
      </c>
      <c r="D17" s="4">
        <v>120</v>
      </c>
      <c r="E17" s="21">
        <f t="shared" si="0"/>
        <v>264</v>
      </c>
      <c r="F17" s="4">
        <v>70</v>
      </c>
      <c r="G17" s="21">
        <f t="shared" si="1"/>
        <v>194</v>
      </c>
      <c r="H17" s="4">
        <v>67</v>
      </c>
      <c r="I17" s="4">
        <v>3</v>
      </c>
      <c r="J17" s="20">
        <f t="shared" si="2"/>
        <v>95.714285714285722</v>
      </c>
      <c r="K17" s="4">
        <v>70</v>
      </c>
    </row>
    <row r="18" spans="1:11" ht="21" customHeight="1">
      <c r="A18" s="7">
        <v>10</v>
      </c>
      <c r="B18" s="4" t="s">
        <v>16</v>
      </c>
      <c r="C18" s="4">
        <v>33</v>
      </c>
      <c r="D18" s="4">
        <v>45</v>
      </c>
      <c r="E18" s="21">
        <f t="shared" si="0"/>
        <v>78</v>
      </c>
      <c r="F18" s="4">
        <v>23</v>
      </c>
      <c r="G18" s="21">
        <f t="shared" si="1"/>
        <v>55</v>
      </c>
      <c r="H18" s="4">
        <v>23</v>
      </c>
      <c r="I18" s="4">
        <v>0</v>
      </c>
      <c r="J18" s="20">
        <f t="shared" si="2"/>
        <v>100</v>
      </c>
      <c r="K18" s="4">
        <v>23</v>
      </c>
    </row>
    <row r="19" spans="1:11" ht="21" customHeight="1">
      <c r="A19" s="7">
        <v>11</v>
      </c>
      <c r="B19" s="4" t="s">
        <v>17</v>
      </c>
      <c r="C19" s="4">
        <v>659</v>
      </c>
      <c r="D19" s="4">
        <v>198</v>
      </c>
      <c r="E19" s="21">
        <f t="shared" si="0"/>
        <v>857</v>
      </c>
      <c r="F19" s="4">
        <v>37</v>
      </c>
      <c r="G19" s="21">
        <f t="shared" si="1"/>
        <v>820</v>
      </c>
      <c r="H19" s="4">
        <v>19</v>
      </c>
      <c r="I19" s="4">
        <v>18</v>
      </c>
      <c r="J19" s="20">
        <f t="shared" si="2"/>
        <v>51.351351351351347</v>
      </c>
      <c r="K19" s="4">
        <v>37</v>
      </c>
    </row>
    <row r="20" spans="1:11" ht="21" customHeight="1">
      <c r="A20" s="7">
        <v>12</v>
      </c>
      <c r="B20" s="4" t="s">
        <v>18</v>
      </c>
      <c r="C20" s="4">
        <v>206</v>
      </c>
      <c r="D20" s="4">
        <v>38</v>
      </c>
      <c r="E20" s="21">
        <f t="shared" si="0"/>
        <v>244</v>
      </c>
      <c r="F20" s="4">
        <v>49</v>
      </c>
      <c r="G20" s="21">
        <f t="shared" si="1"/>
        <v>195</v>
      </c>
      <c r="H20" s="4">
        <v>47</v>
      </c>
      <c r="I20" s="4">
        <v>2</v>
      </c>
      <c r="J20" s="20">
        <f t="shared" si="2"/>
        <v>95.918367346938766</v>
      </c>
      <c r="K20" s="4">
        <v>49</v>
      </c>
    </row>
    <row r="21" spans="1:11" ht="21" customHeight="1">
      <c r="A21" s="7">
        <v>13</v>
      </c>
      <c r="B21" s="4" t="s">
        <v>19</v>
      </c>
      <c r="C21" s="4">
        <v>942</v>
      </c>
      <c r="D21" s="4">
        <v>435</v>
      </c>
      <c r="E21" s="21">
        <f t="shared" si="0"/>
        <v>1377</v>
      </c>
      <c r="F21" s="4">
        <v>264</v>
      </c>
      <c r="G21" s="21">
        <f t="shared" si="1"/>
        <v>1113</v>
      </c>
      <c r="H21" s="4">
        <v>216</v>
      </c>
      <c r="I21" s="4">
        <v>48</v>
      </c>
      <c r="J21" s="20">
        <f t="shared" si="2"/>
        <v>81.818181818181827</v>
      </c>
      <c r="K21" s="4">
        <v>264</v>
      </c>
    </row>
    <row r="22" spans="1:11" ht="21" customHeight="1">
      <c r="A22" s="7">
        <v>14</v>
      </c>
      <c r="B22" s="4" t="s">
        <v>20</v>
      </c>
      <c r="C22" s="4">
        <v>197</v>
      </c>
      <c r="D22" s="4">
        <v>71</v>
      </c>
      <c r="E22" s="21">
        <f t="shared" si="0"/>
        <v>268</v>
      </c>
      <c r="F22" s="4">
        <v>43</v>
      </c>
      <c r="G22" s="21">
        <f t="shared" si="1"/>
        <v>225</v>
      </c>
      <c r="H22" s="4">
        <v>39</v>
      </c>
      <c r="I22" s="4">
        <v>4</v>
      </c>
      <c r="J22" s="20">
        <f t="shared" si="2"/>
        <v>90.697674418604649</v>
      </c>
      <c r="K22" s="4">
        <v>43</v>
      </c>
    </row>
    <row r="23" spans="1:11" ht="21" customHeight="1">
      <c r="A23" s="7">
        <v>15</v>
      </c>
      <c r="B23" s="4" t="s">
        <v>21</v>
      </c>
      <c r="C23" s="4">
        <v>115</v>
      </c>
      <c r="D23" s="4">
        <v>49</v>
      </c>
      <c r="E23" s="21">
        <f t="shared" si="0"/>
        <v>164</v>
      </c>
      <c r="F23" s="4">
        <v>96</v>
      </c>
      <c r="G23" s="21">
        <f t="shared" si="1"/>
        <v>68</v>
      </c>
      <c r="H23" s="4">
        <v>91</v>
      </c>
      <c r="I23" s="4">
        <v>5</v>
      </c>
      <c r="J23" s="20">
        <f t="shared" si="2"/>
        <v>94.791666666666657</v>
      </c>
      <c r="K23" s="4">
        <v>96</v>
      </c>
    </row>
    <row r="24" spans="1:11" ht="24" customHeight="1">
      <c r="A24" s="7">
        <v>16</v>
      </c>
      <c r="B24" s="4" t="s">
        <v>38</v>
      </c>
      <c r="C24" s="4">
        <v>444</v>
      </c>
      <c r="D24" s="4">
        <v>202</v>
      </c>
      <c r="E24" s="21">
        <f t="shared" si="0"/>
        <v>646</v>
      </c>
      <c r="F24" s="4">
        <v>168</v>
      </c>
      <c r="G24" s="21">
        <f t="shared" si="1"/>
        <v>478</v>
      </c>
      <c r="H24" s="4">
        <v>109</v>
      </c>
      <c r="I24" s="4">
        <v>59</v>
      </c>
      <c r="J24" s="20">
        <f t="shared" si="2"/>
        <v>64.88095238095238</v>
      </c>
      <c r="K24" s="4">
        <v>168</v>
      </c>
    </row>
    <row r="25" spans="1:11" ht="25.5" customHeight="1">
      <c r="A25" s="7">
        <v>17</v>
      </c>
      <c r="B25" s="4" t="s">
        <v>22</v>
      </c>
      <c r="C25" s="4">
        <v>344</v>
      </c>
      <c r="D25" s="4">
        <v>65</v>
      </c>
      <c r="E25" s="21">
        <f t="shared" si="0"/>
        <v>409</v>
      </c>
      <c r="F25" s="4">
        <v>83</v>
      </c>
      <c r="G25" s="21">
        <f t="shared" si="1"/>
        <v>326</v>
      </c>
      <c r="H25" s="4">
        <v>79</v>
      </c>
      <c r="I25" s="4">
        <v>4</v>
      </c>
      <c r="J25" s="20">
        <f t="shared" si="2"/>
        <v>95.180722891566262</v>
      </c>
      <c r="K25" s="4">
        <v>83</v>
      </c>
    </row>
    <row r="26" spans="1:11" ht="23.25" customHeight="1">
      <c r="A26" s="7">
        <v>18</v>
      </c>
      <c r="B26" s="4" t="s">
        <v>23</v>
      </c>
      <c r="C26" s="4">
        <v>719</v>
      </c>
      <c r="D26" s="4">
        <v>83</v>
      </c>
      <c r="E26" s="21">
        <f t="shared" si="0"/>
        <v>802</v>
      </c>
      <c r="F26" s="4">
        <v>61</v>
      </c>
      <c r="G26" s="21">
        <f t="shared" si="1"/>
        <v>741</v>
      </c>
      <c r="H26" s="4">
        <v>55</v>
      </c>
      <c r="I26" s="4">
        <v>6</v>
      </c>
      <c r="J26" s="20">
        <f t="shared" si="2"/>
        <v>90.163934426229503</v>
      </c>
      <c r="K26" s="4">
        <v>61</v>
      </c>
    </row>
    <row r="27" spans="1:11" ht="26.25" customHeight="1">
      <c r="A27" s="7">
        <v>19</v>
      </c>
      <c r="B27" s="4" t="s">
        <v>24</v>
      </c>
      <c r="C27" s="4">
        <v>337</v>
      </c>
      <c r="D27" s="4">
        <v>84</v>
      </c>
      <c r="E27" s="21">
        <f t="shared" si="0"/>
        <v>421</v>
      </c>
      <c r="F27" s="4">
        <v>46</v>
      </c>
      <c r="G27" s="21">
        <f t="shared" si="1"/>
        <v>375</v>
      </c>
      <c r="H27" s="4">
        <v>45</v>
      </c>
      <c r="I27" s="4">
        <v>1</v>
      </c>
      <c r="J27" s="20">
        <f t="shared" si="2"/>
        <v>97.826086956521735</v>
      </c>
      <c r="K27" s="4">
        <v>46</v>
      </c>
    </row>
    <row r="28" spans="1:11" ht="24.75" customHeight="1">
      <c r="A28" s="7">
        <v>20</v>
      </c>
      <c r="B28" s="4" t="s">
        <v>25</v>
      </c>
      <c r="C28" s="4">
        <v>54</v>
      </c>
      <c r="D28" s="4">
        <v>32</v>
      </c>
      <c r="E28" s="21">
        <f t="shared" si="0"/>
        <v>86</v>
      </c>
      <c r="F28" s="4">
        <v>28</v>
      </c>
      <c r="G28" s="21">
        <f t="shared" si="1"/>
        <v>58</v>
      </c>
      <c r="H28" s="4">
        <v>26</v>
      </c>
      <c r="I28" s="4">
        <v>2</v>
      </c>
      <c r="J28" s="20">
        <f t="shared" si="2"/>
        <v>92.857142857142861</v>
      </c>
      <c r="K28" s="4">
        <v>28</v>
      </c>
    </row>
    <row r="29" spans="1:11" ht="23.25" customHeight="1" thickBot="1">
      <c r="A29" s="18">
        <v>21</v>
      </c>
      <c r="B29" s="13" t="s">
        <v>26</v>
      </c>
      <c r="C29" s="13">
        <v>272</v>
      </c>
      <c r="D29" s="13">
        <v>193</v>
      </c>
      <c r="E29" s="21">
        <f t="shared" si="0"/>
        <v>465</v>
      </c>
      <c r="F29" s="13">
        <v>93</v>
      </c>
      <c r="G29" s="21">
        <f t="shared" si="1"/>
        <v>372</v>
      </c>
      <c r="H29" s="13">
        <v>84</v>
      </c>
      <c r="I29" s="13">
        <v>9</v>
      </c>
      <c r="J29" s="20">
        <f t="shared" si="2"/>
        <v>90.322580645161281</v>
      </c>
      <c r="K29" s="13">
        <v>93</v>
      </c>
    </row>
    <row r="30" spans="1:11" s="12" customFormat="1" ht="21" customHeight="1" thickBot="1">
      <c r="A30" s="33" t="s">
        <v>34</v>
      </c>
      <c r="B30" s="34"/>
      <c r="C30" s="19">
        <f>SUM(C9:C29)</f>
        <v>15953</v>
      </c>
      <c r="D30" s="19">
        <f t="shared" ref="D30:I30" si="3">SUM(D9:D29)</f>
        <v>4470</v>
      </c>
      <c r="E30" s="19">
        <f t="shared" si="3"/>
        <v>20423</v>
      </c>
      <c r="F30" s="19">
        <f t="shared" si="3"/>
        <v>3225</v>
      </c>
      <c r="G30" s="19">
        <f t="shared" si="3"/>
        <v>17198</v>
      </c>
      <c r="H30" s="19">
        <f t="shared" si="3"/>
        <v>2765</v>
      </c>
      <c r="I30" s="19">
        <f t="shared" si="3"/>
        <v>460</v>
      </c>
      <c r="J30" s="23">
        <f>AVERAGE(J9:J29)</f>
        <v>84.639168450438632</v>
      </c>
      <c r="K30" s="19">
        <f t="shared" ref="K30" si="4">SUM(K9:K29)</f>
        <v>3225</v>
      </c>
    </row>
    <row r="31" spans="1:11" ht="12.75" customHeight="1">
      <c r="J31" s="22"/>
    </row>
  </sheetData>
  <mergeCells count="4">
    <mergeCell ref="A3:K3"/>
    <mergeCell ref="A1:K1"/>
    <mergeCell ref="A2:K2"/>
    <mergeCell ref="A30:B30"/>
  </mergeCells>
  <pageMargins left="0.7" right="0.7" top="0.75" bottom="0.75" header="0.3" footer="0.3"/>
  <pageSetup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HAPPY1</dc:creator>
  <cp:lastModifiedBy>Gescom</cp:lastModifiedBy>
  <cp:lastPrinted>2019-12-03T07:49:22Z</cp:lastPrinted>
  <dcterms:created xsi:type="dcterms:W3CDTF">2018-01-29T05:45:39Z</dcterms:created>
  <dcterms:modified xsi:type="dcterms:W3CDTF">2021-01-06T07:31:27Z</dcterms:modified>
</cp:coreProperties>
</file>